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6608" windowHeight="9432"/>
  </bookViews>
  <sheets>
    <sheet name="Wages" sheetId="1" r:id="rId1"/>
    <sheet name="Medical" sheetId="2" r:id="rId2"/>
    <sheet name="Teamster Jobs" sheetId="3" r:id="rId3"/>
  </sheets>
  <definedNames>
    <definedName name="_xlnm.Print_Area" localSheetId="1">Medical!$A$1:$F$8</definedName>
    <definedName name="_xlnm.Print_Area" localSheetId="2">'Teamster Jobs'!$A$1:$C$14</definedName>
    <definedName name="_xlnm.Print_Area" localSheetId="0">Wages!$A$1:$K$31</definedName>
  </definedNames>
  <calcPr calcId="145621"/>
</workbook>
</file>

<file path=xl/calcChain.xml><?xml version="1.0" encoding="utf-8"?>
<calcChain xmlns="http://schemas.openxmlformats.org/spreadsheetml/2006/main">
  <c r="L5" i="1" l="1"/>
  <c r="B2" i="2" l="1"/>
  <c r="D4" i="2"/>
  <c r="E4" i="2" s="1"/>
  <c r="F4" i="2" s="1"/>
  <c r="C2" i="2"/>
  <c r="D2" i="2" s="1"/>
  <c r="E2" i="2" s="1"/>
  <c r="F2" i="2" s="1"/>
  <c r="C14" i="2"/>
  <c r="C15" i="2"/>
  <c r="C16" i="2"/>
  <c r="C13" i="2"/>
  <c r="D4" i="1"/>
  <c r="I4" i="1" s="1"/>
  <c r="D6" i="1"/>
  <c r="D7" i="1"/>
  <c r="I7" i="1" s="1"/>
  <c r="J7" i="1" s="1"/>
  <c r="K7" i="1" s="1"/>
  <c r="L7" i="1" s="1"/>
  <c r="D10" i="1"/>
  <c r="D11" i="1"/>
  <c r="I11" i="1" s="1"/>
  <c r="G11" i="1" s="1"/>
  <c r="D12" i="1"/>
  <c r="D13" i="1"/>
  <c r="D14" i="1"/>
  <c r="D15" i="1"/>
  <c r="D18" i="1"/>
  <c r="D19" i="1"/>
  <c r="I19" i="1" s="1"/>
  <c r="G19" i="1" s="1"/>
  <c r="D20" i="1"/>
  <c r="D21" i="1"/>
  <c r="I21" i="1" s="1"/>
  <c r="G21" i="1" s="1"/>
  <c r="D22" i="1"/>
  <c r="D23" i="1"/>
  <c r="I23" i="1" s="1"/>
  <c r="D26" i="1"/>
  <c r="I15" i="1"/>
  <c r="J15" i="1" s="1"/>
  <c r="K15" i="1" s="1"/>
  <c r="L15" i="1" s="1"/>
  <c r="I14" i="1"/>
  <c r="J14" i="1" s="1"/>
  <c r="K14" i="1" s="1"/>
  <c r="L14" i="1" s="1"/>
  <c r="I13" i="1"/>
  <c r="J13" i="1" s="1"/>
  <c r="K13" i="1" s="1"/>
  <c r="L13" i="1" s="1"/>
  <c r="I12" i="1"/>
  <c r="J12" i="1" s="1"/>
  <c r="K12" i="1" s="1"/>
  <c r="L12" i="1" s="1"/>
  <c r="I10" i="1"/>
  <c r="J10" i="1" s="1"/>
  <c r="K10" i="1" s="1"/>
  <c r="L10" i="1" s="1"/>
  <c r="I6" i="1"/>
  <c r="J6" i="1" s="1"/>
  <c r="K6" i="1" s="1"/>
  <c r="L6" i="1" s="1"/>
  <c r="I18" i="1"/>
  <c r="J18" i="1" s="1"/>
  <c r="K18" i="1" s="1"/>
  <c r="L18" i="1" s="1"/>
  <c r="I22" i="1"/>
  <c r="J22" i="1" s="1"/>
  <c r="K22" i="1" s="1"/>
  <c r="L22" i="1" s="1"/>
  <c r="I20" i="1"/>
  <c r="J20" i="1" s="1"/>
  <c r="K20" i="1" s="1"/>
  <c r="L20" i="1" s="1"/>
  <c r="I5" i="1"/>
  <c r="J5" i="1" s="1"/>
  <c r="K5" i="1" s="1"/>
  <c r="D10" i="2" l="1"/>
  <c r="H4" i="1"/>
  <c r="J4" i="1"/>
  <c r="K4" i="1" s="1"/>
  <c r="L4" i="1" s="1"/>
  <c r="J11" i="1"/>
  <c r="K11" i="1" s="1"/>
  <c r="L11" i="1" s="1"/>
  <c r="H21" i="1"/>
  <c r="G20" i="1"/>
  <c r="G22" i="1"/>
  <c r="F21" i="1"/>
  <c r="F19" i="1"/>
  <c r="H19" i="1"/>
  <c r="J19" i="1"/>
  <c r="K19" i="1" s="1"/>
  <c r="L19" i="1" s="1"/>
  <c r="J21" i="1"/>
  <c r="K21" i="1" s="1"/>
  <c r="L21" i="1" s="1"/>
  <c r="H20" i="1"/>
  <c r="H22" i="1"/>
  <c r="F20" i="1"/>
  <c r="F22" i="1"/>
  <c r="F23" i="1"/>
  <c r="G23" i="1"/>
  <c r="H23" i="1"/>
  <c r="J23" i="1"/>
  <c r="K23" i="1" s="1"/>
  <c r="L23" i="1" s="1"/>
  <c r="I26" i="1"/>
  <c r="G15" i="1"/>
  <c r="F15" i="1"/>
  <c r="H15" i="1"/>
  <c r="G14" i="1"/>
  <c r="F14" i="1"/>
  <c r="H14" i="1"/>
  <c r="G13" i="1"/>
  <c r="F13" i="1"/>
  <c r="H13" i="1"/>
  <c r="F12" i="1"/>
  <c r="H12" i="1"/>
  <c r="G12" i="1"/>
  <c r="H11" i="1"/>
  <c r="F11" i="1"/>
  <c r="H10" i="1"/>
  <c r="F10" i="1"/>
  <c r="G10" i="1"/>
  <c r="D8" i="2" l="1"/>
  <c r="D7" i="2"/>
  <c r="D6" i="2"/>
  <c r="F10" i="2"/>
  <c r="E10" i="2"/>
  <c r="F26" i="1"/>
  <c r="J26" i="1"/>
  <c r="K26" i="1" s="1"/>
  <c r="L26" i="1" s="1"/>
  <c r="E6" i="2" l="1"/>
  <c r="F6" i="2" s="1"/>
  <c r="E8" i="2"/>
  <c r="F8" i="2" s="1"/>
  <c r="E7" i="2"/>
  <c r="F7" i="2" s="1"/>
</calcChain>
</file>

<file path=xl/sharedStrings.xml><?xml version="1.0" encoding="utf-8"?>
<sst xmlns="http://schemas.openxmlformats.org/spreadsheetml/2006/main" count="98" uniqueCount="75">
  <si>
    <t>Classifications</t>
  </si>
  <si>
    <t>Current Rate</t>
  </si>
  <si>
    <t>Increase</t>
  </si>
  <si>
    <t>Utility</t>
  </si>
  <si>
    <t>Utility (Gransfathered)</t>
  </si>
  <si>
    <t>Lead</t>
  </si>
  <si>
    <t>Account Lead</t>
  </si>
  <si>
    <t>Bid Positions</t>
  </si>
  <si>
    <t>Installer</t>
  </si>
  <si>
    <t>Warehouse Person</t>
  </si>
  <si>
    <t>Tool Person</t>
  </si>
  <si>
    <t>Auditor</t>
  </si>
  <si>
    <t>Parts Person / Service Writer</t>
  </si>
  <si>
    <t>Teamsters</t>
  </si>
  <si>
    <t>Machinists</t>
  </si>
  <si>
    <t>Foreman</t>
  </si>
  <si>
    <t xml:space="preserve">Journey Automotive Technician </t>
  </si>
  <si>
    <t>Body/Fender and Paint Technician</t>
  </si>
  <si>
    <t>Body Shop Helper</t>
  </si>
  <si>
    <t>Mechanics Helper</t>
  </si>
  <si>
    <t>Technical Accessory Installer</t>
  </si>
  <si>
    <t xml:space="preserve">Utility </t>
  </si>
  <si>
    <t>Underseal Person</t>
  </si>
  <si>
    <t>Eliminate</t>
  </si>
  <si>
    <t>Locator</t>
  </si>
  <si>
    <t>Add</t>
  </si>
  <si>
    <t>Buff and Polish</t>
  </si>
  <si>
    <t>N/A</t>
  </si>
  <si>
    <t>Vehicle Preparation Specialist</t>
  </si>
  <si>
    <t>H&amp;W Increase</t>
  </si>
  <si>
    <t>Wage Increase</t>
  </si>
  <si>
    <t>Machinists Raises</t>
  </si>
  <si>
    <t>1st            60 days</t>
  </si>
  <si>
    <t>2nd         60 Days</t>
  </si>
  <si>
    <t>3rd          60 Days</t>
  </si>
  <si>
    <t>Proposed Rate 10/1/2015</t>
  </si>
  <si>
    <t>Propose</t>
  </si>
  <si>
    <t>Proposed Rate 10/1/2016</t>
  </si>
  <si>
    <t>Cap</t>
  </si>
  <si>
    <t>Single</t>
  </si>
  <si>
    <t>Two Party</t>
  </si>
  <si>
    <t>Assumption</t>
  </si>
  <si>
    <t>Projected</t>
  </si>
  <si>
    <t>Family/Composite</t>
  </si>
  <si>
    <t>Proposed Cap</t>
  </si>
  <si>
    <t>Allocation</t>
  </si>
  <si>
    <t xml:space="preserve">Estamiated Contribution </t>
  </si>
  <si>
    <t>Weekly</t>
  </si>
  <si>
    <t>Job</t>
  </si>
  <si>
    <t>Compound</t>
  </si>
  <si>
    <t>All</t>
  </si>
  <si>
    <t>Labeling</t>
  </si>
  <si>
    <t>#1</t>
  </si>
  <si>
    <t>Van Driver</t>
  </si>
  <si>
    <t>Surveying /  Receiving</t>
  </si>
  <si>
    <t>Wareshouse Person</t>
  </si>
  <si>
    <t>Truck Unloading / Warehouse</t>
  </si>
  <si>
    <t>#0</t>
  </si>
  <si>
    <t>Service Writing</t>
  </si>
  <si>
    <t>Parts Person</t>
  </si>
  <si>
    <t>PDS Specialists</t>
  </si>
  <si>
    <t>Washing and Detailing</t>
  </si>
  <si>
    <t>Specialized PDS functions</t>
  </si>
  <si>
    <t>ALL</t>
  </si>
  <si>
    <t>Accessory Installations</t>
  </si>
  <si>
    <t>Utiiity</t>
  </si>
  <si>
    <t>Yard /  Tow Hooks / Fuel</t>
  </si>
  <si>
    <t>Underseal</t>
  </si>
  <si>
    <t>Utility / Agency</t>
  </si>
  <si>
    <t>Building / Facility Support</t>
  </si>
  <si>
    <t>ISO Auditing / QC Auditing</t>
  </si>
  <si>
    <t>VIP / FQA</t>
  </si>
  <si>
    <t>Classification / Bid Position</t>
  </si>
  <si>
    <t>Proposed Rate 10/1/2017</t>
  </si>
  <si>
    <t>Proposed Rate 10/1/2018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</si>
</sst>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43" fontId="0" fillId="0" borderId="0" xfId="0" applyNumberFormat="1"/>
    <xf numFmtId="0" fontId="0" fillId="0" borderId="1" xfId="0" applyNumberFormat="1" applyBorder="1" applyAlignment="1">
      <alignment horizontal="center" wrapText="1"/>
    </xf>
    <xf numFmtId="10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L4" sqref="L4"/>
    </sheetView>
  </sheetViews>
  <sheetFormatPr defaultRowHeight="14.4" x14ac:dyDescent="0.3"/>
  <cols>
    <col min="1" max="1" width="30.5546875" customWidth="1"/>
    <col min="2" max="2" width="12.44140625" customWidth="1"/>
    <col min="3" max="3" width="10" customWidth="1"/>
    <col min="5" max="5" width="10.33203125" customWidth="1"/>
    <col min="9" max="9" width="11.109375" customWidth="1"/>
    <col min="10" max="10" width="10.6640625" customWidth="1"/>
    <col min="11" max="12" width="11.88671875" customWidth="1"/>
  </cols>
  <sheetData>
    <row r="1" spans="1:12" ht="57.75" customHeight="1" x14ac:dyDescent="0.25">
      <c r="A1" s="2" t="s">
        <v>0</v>
      </c>
      <c r="B1" s="2"/>
      <c r="C1" s="4" t="s">
        <v>1</v>
      </c>
      <c r="D1" s="4" t="s">
        <v>30</v>
      </c>
      <c r="E1" s="4" t="s">
        <v>29</v>
      </c>
      <c r="F1" s="4" t="s">
        <v>32</v>
      </c>
      <c r="G1" s="4" t="s">
        <v>33</v>
      </c>
      <c r="H1" s="4" t="s">
        <v>34</v>
      </c>
      <c r="I1" s="4" t="s">
        <v>35</v>
      </c>
      <c r="J1" s="4" t="s">
        <v>37</v>
      </c>
      <c r="K1" s="4" t="s">
        <v>73</v>
      </c>
      <c r="L1" s="4" t="s">
        <v>74</v>
      </c>
    </row>
    <row r="2" spans="1:12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x14ac:dyDescent="0.2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x14ac:dyDescent="0.25">
      <c r="A4" s="2" t="s">
        <v>21</v>
      </c>
      <c r="B4" s="2"/>
      <c r="C4" s="3">
        <v>13.43</v>
      </c>
      <c r="D4" s="3">
        <f>E41</f>
        <v>1.5</v>
      </c>
      <c r="E4" s="3">
        <v>0.25</v>
      </c>
      <c r="F4" s="3"/>
      <c r="G4" s="3"/>
      <c r="H4" s="3">
        <f>I4*0.9</f>
        <v>13.662000000000001</v>
      </c>
      <c r="I4" s="3">
        <f>C4+D4+E4</f>
        <v>15.18</v>
      </c>
      <c r="J4" s="3">
        <f>I4+0.55</f>
        <v>15.73</v>
      </c>
      <c r="K4" s="3">
        <f>J4+D6</f>
        <v>16.28</v>
      </c>
      <c r="L4" s="3">
        <f>K4+E6</f>
        <v>16.53</v>
      </c>
    </row>
    <row r="5" spans="1:12" ht="15" x14ac:dyDescent="0.25">
      <c r="A5" s="2" t="s">
        <v>4</v>
      </c>
      <c r="B5" s="2"/>
      <c r="C5" s="3">
        <v>18.04</v>
      </c>
      <c r="D5" s="3">
        <v>0</v>
      </c>
      <c r="E5" s="3"/>
      <c r="F5" s="3"/>
      <c r="G5" s="3"/>
      <c r="H5" s="3"/>
      <c r="I5" s="3">
        <f>C5+D5+E5</f>
        <v>18.04</v>
      </c>
      <c r="J5" s="3">
        <f t="shared" ref="J5:J7" si="0">I5+D5</f>
        <v>18.04</v>
      </c>
      <c r="K5" s="3">
        <f t="shared" ref="K5:L7" si="1">J5+D5</f>
        <v>18.04</v>
      </c>
      <c r="L5" s="3">
        <f t="shared" si="1"/>
        <v>18.04</v>
      </c>
    </row>
    <row r="6" spans="1:12" ht="15" x14ac:dyDescent="0.25">
      <c r="A6" s="2" t="s">
        <v>5</v>
      </c>
      <c r="B6" s="2"/>
      <c r="C6" s="3">
        <v>20.58</v>
      </c>
      <c r="D6" s="3">
        <f>$E$40</f>
        <v>0.55000000000000004</v>
      </c>
      <c r="E6" s="3">
        <v>0.25</v>
      </c>
      <c r="F6" s="3"/>
      <c r="G6" s="3"/>
      <c r="H6" s="3"/>
      <c r="I6" s="3">
        <f>C6+D6+E6</f>
        <v>21.38</v>
      </c>
      <c r="J6" s="3">
        <f t="shared" si="0"/>
        <v>21.93</v>
      </c>
      <c r="K6" s="3">
        <f t="shared" si="1"/>
        <v>22.48</v>
      </c>
      <c r="L6" s="3">
        <f t="shared" si="1"/>
        <v>22.73</v>
      </c>
    </row>
    <row r="7" spans="1:12" ht="15" x14ac:dyDescent="0.25">
      <c r="A7" s="2" t="s">
        <v>6</v>
      </c>
      <c r="B7" s="2"/>
      <c r="C7" s="3">
        <v>20.58</v>
      </c>
      <c r="D7" s="3">
        <f>$E$40</f>
        <v>0.55000000000000004</v>
      </c>
      <c r="E7" s="3">
        <v>0.25</v>
      </c>
      <c r="F7" s="3"/>
      <c r="G7" s="3"/>
      <c r="H7" s="3"/>
      <c r="I7" s="3">
        <f>C7+D7+E7</f>
        <v>21.38</v>
      </c>
      <c r="J7" s="3">
        <f t="shared" si="0"/>
        <v>21.93</v>
      </c>
      <c r="K7" s="3">
        <f t="shared" si="1"/>
        <v>22.48</v>
      </c>
      <c r="L7" s="3">
        <f t="shared" si="1"/>
        <v>22.73</v>
      </c>
    </row>
    <row r="8" spans="1:12" ht="15" x14ac:dyDescent="0.25">
      <c r="A8" s="2"/>
      <c r="B8" s="2"/>
      <c r="C8" s="3"/>
      <c r="D8" s="3"/>
      <c r="E8" s="3"/>
      <c r="F8" s="3"/>
      <c r="G8" s="3"/>
      <c r="H8" s="3"/>
      <c r="I8" s="3"/>
      <c r="J8" s="2"/>
      <c r="K8" s="2"/>
      <c r="L8" s="2"/>
    </row>
    <row r="9" spans="1:12" ht="15" x14ac:dyDescent="0.25">
      <c r="A9" s="2" t="s">
        <v>7</v>
      </c>
      <c r="B9" s="2"/>
      <c r="C9" s="3"/>
      <c r="D9" s="3"/>
      <c r="E9" s="3"/>
      <c r="F9" s="3"/>
      <c r="G9" s="3"/>
      <c r="H9" s="3"/>
      <c r="I9" s="3"/>
      <c r="J9" s="2"/>
      <c r="K9" s="2"/>
      <c r="L9" s="2"/>
    </row>
    <row r="10" spans="1:12" ht="15" x14ac:dyDescent="0.25">
      <c r="A10" s="2" t="s">
        <v>8</v>
      </c>
      <c r="B10" s="2"/>
      <c r="C10" s="3">
        <v>18.04</v>
      </c>
      <c r="D10" s="3">
        <f t="shared" ref="D10:D15" si="2">$E$40</f>
        <v>0.55000000000000004</v>
      </c>
      <c r="E10" s="3">
        <v>0.25</v>
      </c>
      <c r="F10" s="3">
        <f>I10*0.85</f>
        <v>16.013999999999999</v>
      </c>
      <c r="G10" s="3">
        <f>I10*0.9</f>
        <v>16.956</v>
      </c>
      <c r="H10" s="3">
        <f>I10*0.95</f>
        <v>17.898</v>
      </c>
      <c r="I10" s="3">
        <f t="shared" ref="I10:I15" si="3">C10+D10+E10</f>
        <v>18.84</v>
      </c>
      <c r="J10" s="3">
        <f t="shared" ref="J10:J15" si="4">I10+D10</f>
        <v>19.39</v>
      </c>
      <c r="K10" s="3">
        <f t="shared" ref="K10:L15" si="5">J10+D10</f>
        <v>19.940000000000001</v>
      </c>
      <c r="L10" s="3">
        <f t="shared" si="5"/>
        <v>20.190000000000001</v>
      </c>
    </row>
    <row r="11" spans="1:12" ht="15" x14ac:dyDescent="0.25">
      <c r="A11" s="2" t="s">
        <v>9</v>
      </c>
      <c r="B11" s="2"/>
      <c r="C11" s="3">
        <v>18.04</v>
      </c>
      <c r="D11" s="3">
        <f t="shared" si="2"/>
        <v>0.55000000000000004</v>
      </c>
      <c r="E11" s="3">
        <v>0.25</v>
      </c>
      <c r="F11" s="3">
        <f t="shared" ref="F11:F15" si="6">I11*0.85</f>
        <v>16.013999999999999</v>
      </c>
      <c r="G11" s="3">
        <f t="shared" ref="G11:G15" si="7">I11*0.9</f>
        <v>16.956</v>
      </c>
      <c r="H11" s="3">
        <f t="shared" ref="H11:H15" si="8">I11*0.95</f>
        <v>17.898</v>
      </c>
      <c r="I11" s="3">
        <f t="shared" si="3"/>
        <v>18.84</v>
      </c>
      <c r="J11" s="3">
        <f t="shared" si="4"/>
        <v>19.39</v>
      </c>
      <c r="K11" s="3">
        <f t="shared" si="5"/>
        <v>19.940000000000001</v>
      </c>
      <c r="L11" s="3">
        <f t="shared" si="5"/>
        <v>20.190000000000001</v>
      </c>
    </row>
    <row r="12" spans="1:12" ht="15" x14ac:dyDescent="0.25">
      <c r="A12" s="2" t="s">
        <v>10</v>
      </c>
      <c r="B12" s="2"/>
      <c r="C12" s="3">
        <v>18.04</v>
      </c>
      <c r="D12" s="3">
        <f t="shared" si="2"/>
        <v>0.55000000000000004</v>
      </c>
      <c r="E12" s="3">
        <v>0.25</v>
      </c>
      <c r="F12" s="3">
        <f t="shared" si="6"/>
        <v>16.013999999999999</v>
      </c>
      <c r="G12" s="3">
        <f t="shared" si="7"/>
        <v>16.956</v>
      </c>
      <c r="H12" s="3">
        <f t="shared" si="8"/>
        <v>17.898</v>
      </c>
      <c r="I12" s="3">
        <f t="shared" si="3"/>
        <v>18.84</v>
      </c>
      <c r="J12" s="3">
        <f t="shared" si="4"/>
        <v>19.39</v>
      </c>
      <c r="K12" s="3">
        <f t="shared" si="5"/>
        <v>19.940000000000001</v>
      </c>
      <c r="L12" s="3">
        <f t="shared" si="5"/>
        <v>20.190000000000001</v>
      </c>
    </row>
    <row r="13" spans="1:12" ht="15" x14ac:dyDescent="0.25">
      <c r="A13" s="2" t="s">
        <v>11</v>
      </c>
      <c r="B13" s="2"/>
      <c r="C13" s="3">
        <v>18.04</v>
      </c>
      <c r="D13" s="3">
        <f t="shared" si="2"/>
        <v>0.55000000000000004</v>
      </c>
      <c r="E13" s="3">
        <v>0.25</v>
      </c>
      <c r="F13" s="3">
        <f t="shared" si="6"/>
        <v>16.013999999999999</v>
      </c>
      <c r="G13" s="3">
        <f t="shared" si="7"/>
        <v>16.956</v>
      </c>
      <c r="H13" s="3">
        <f t="shared" si="8"/>
        <v>17.898</v>
      </c>
      <c r="I13" s="3">
        <f t="shared" si="3"/>
        <v>18.84</v>
      </c>
      <c r="J13" s="3">
        <f t="shared" si="4"/>
        <v>19.39</v>
      </c>
      <c r="K13" s="3">
        <f t="shared" si="5"/>
        <v>19.940000000000001</v>
      </c>
      <c r="L13" s="3">
        <f t="shared" si="5"/>
        <v>20.190000000000001</v>
      </c>
    </row>
    <row r="14" spans="1:12" ht="15" x14ac:dyDescent="0.25">
      <c r="A14" s="2" t="s">
        <v>12</v>
      </c>
      <c r="B14" s="2"/>
      <c r="C14" s="3">
        <v>20.41</v>
      </c>
      <c r="D14" s="3">
        <f t="shared" si="2"/>
        <v>0.55000000000000004</v>
      </c>
      <c r="E14" s="3">
        <v>0.25</v>
      </c>
      <c r="F14" s="3">
        <f t="shared" si="6"/>
        <v>18.028500000000001</v>
      </c>
      <c r="G14" s="3">
        <f t="shared" si="7"/>
        <v>19.089000000000002</v>
      </c>
      <c r="H14" s="3">
        <f t="shared" si="8"/>
        <v>20.1495</v>
      </c>
      <c r="I14" s="3">
        <f t="shared" si="3"/>
        <v>21.21</v>
      </c>
      <c r="J14" s="3">
        <f t="shared" si="4"/>
        <v>21.76</v>
      </c>
      <c r="K14" s="3">
        <f t="shared" si="5"/>
        <v>22.310000000000002</v>
      </c>
      <c r="L14" s="3">
        <f t="shared" si="5"/>
        <v>22.560000000000002</v>
      </c>
    </row>
    <row r="15" spans="1:12" ht="15" x14ac:dyDescent="0.25">
      <c r="A15" s="2" t="s">
        <v>22</v>
      </c>
      <c r="B15" s="2"/>
      <c r="C15" s="3">
        <v>19.72</v>
      </c>
      <c r="D15" s="3">
        <f t="shared" si="2"/>
        <v>0.55000000000000004</v>
      </c>
      <c r="E15" s="3">
        <v>0.25</v>
      </c>
      <c r="F15" s="3">
        <f t="shared" si="6"/>
        <v>17.442</v>
      </c>
      <c r="G15" s="3">
        <f t="shared" si="7"/>
        <v>18.468</v>
      </c>
      <c r="H15" s="3">
        <f t="shared" si="8"/>
        <v>19.494</v>
      </c>
      <c r="I15" s="3">
        <f t="shared" si="3"/>
        <v>20.52</v>
      </c>
      <c r="J15" s="3">
        <f t="shared" si="4"/>
        <v>21.07</v>
      </c>
      <c r="K15" s="3">
        <f t="shared" si="5"/>
        <v>21.62</v>
      </c>
      <c r="L15" s="3">
        <f t="shared" si="5"/>
        <v>21.87</v>
      </c>
    </row>
    <row r="16" spans="1:12" ht="15" x14ac:dyDescent="0.25">
      <c r="A16" s="2"/>
      <c r="B16" s="2"/>
      <c r="C16" s="3"/>
      <c r="D16" s="3"/>
      <c r="E16" s="3"/>
      <c r="F16" s="3"/>
      <c r="G16" s="3"/>
      <c r="H16" s="3"/>
      <c r="I16" s="3"/>
      <c r="J16" s="2"/>
      <c r="K16" s="2"/>
      <c r="L16" s="2"/>
    </row>
    <row r="17" spans="1:12" ht="15" x14ac:dyDescent="0.25">
      <c r="A17" s="2" t="s">
        <v>14</v>
      </c>
      <c r="B17" s="2"/>
      <c r="C17" s="3"/>
      <c r="D17" s="3"/>
      <c r="E17" s="3"/>
      <c r="F17" s="3"/>
      <c r="G17" s="3"/>
      <c r="H17" s="3"/>
      <c r="I17" s="3"/>
      <c r="J17" s="2"/>
      <c r="K17" s="2"/>
      <c r="L17" s="2"/>
    </row>
    <row r="18" spans="1:12" ht="15" x14ac:dyDescent="0.25">
      <c r="A18" s="2" t="s">
        <v>15</v>
      </c>
      <c r="B18" s="2"/>
      <c r="C18" s="3">
        <v>32.53</v>
      </c>
      <c r="D18" s="3">
        <f t="shared" ref="D18:D22" si="9">$E$39</f>
        <v>0.55000000000000004</v>
      </c>
      <c r="E18" s="3">
        <v>0.25</v>
      </c>
      <c r="F18" s="3"/>
      <c r="G18" s="3"/>
      <c r="H18" s="3"/>
      <c r="I18" s="3">
        <f t="shared" ref="I18:I23" si="10">C18+D18+E18</f>
        <v>33.33</v>
      </c>
      <c r="J18" s="3">
        <f t="shared" ref="J18:J23" si="11">I18+D18</f>
        <v>33.879999999999995</v>
      </c>
      <c r="K18" s="3">
        <f t="shared" ref="K18:L23" si="12">J18+D18</f>
        <v>34.429999999999993</v>
      </c>
      <c r="L18" s="3">
        <f t="shared" si="12"/>
        <v>34.679999999999993</v>
      </c>
    </row>
    <row r="19" spans="1:12" ht="15" x14ac:dyDescent="0.25">
      <c r="A19" s="2" t="s">
        <v>16</v>
      </c>
      <c r="B19" s="2"/>
      <c r="C19" s="3">
        <v>29.57</v>
      </c>
      <c r="D19" s="3">
        <f t="shared" si="9"/>
        <v>0.55000000000000004</v>
      </c>
      <c r="E19" s="3">
        <v>0.25</v>
      </c>
      <c r="F19" s="3">
        <f t="shared" ref="F19:F23" si="13">I19*0.85</f>
        <v>25.814499999999999</v>
      </c>
      <c r="G19" s="3">
        <f t="shared" ref="G19:G23" si="14">I19*0.9</f>
        <v>27.333000000000002</v>
      </c>
      <c r="H19" s="3">
        <f t="shared" ref="H19:H23" si="15">I19*0.95</f>
        <v>28.851499999999998</v>
      </c>
      <c r="I19" s="3">
        <f t="shared" si="10"/>
        <v>30.37</v>
      </c>
      <c r="J19" s="3">
        <f t="shared" si="11"/>
        <v>30.92</v>
      </c>
      <c r="K19" s="3">
        <f t="shared" si="12"/>
        <v>31.470000000000002</v>
      </c>
      <c r="L19" s="3">
        <f t="shared" si="12"/>
        <v>31.720000000000002</v>
      </c>
    </row>
    <row r="20" spans="1:12" ht="15" x14ac:dyDescent="0.25">
      <c r="A20" s="2" t="s">
        <v>17</v>
      </c>
      <c r="B20" s="2"/>
      <c r="C20" s="3">
        <v>27.72</v>
      </c>
      <c r="D20" s="3">
        <f t="shared" si="9"/>
        <v>0.55000000000000004</v>
      </c>
      <c r="E20" s="3">
        <v>0.25</v>
      </c>
      <c r="F20" s="3">
        <f t="shared" si="13"/>
        <v>24.241999999999997</v>
      </c>
      <c r="G20" s="3">
        <f t="shared" si="14"/>
        <v>25.667999999999999</v>
      </c>
      <c r="H20" s="3">
        <f t="shared" si="15"/>
        <v>27.093999999999998</v>
      </c>
      <c r="I20" s="3">
        <f t="shared" si="10"/>
        <v>28.52</v>
      </c>
      <c r="J20" s="3">
        <f t="shared" si="11"/>
        <v>29.07</v>
      </c>
      <c r="K20" s="3">
        <f t="shared" si="12"/>
        <v>29.62</v>
      </c>
      <c r="L20" s="3">
        <f t="shared" si="12"/>
        <v>29.87</v>
      </c>
    </row>
    <row r="21" spans="1:12" ht="15" x14ac:dyDescent="0.25">
      <c r="A21" s="2" t="s">
        <v>18</v>
      </c>
      <c r="B21" s="2"/>
      <c r="C21" s="3">
        <v>21.48</v>
      </c>
      <c r="D21" s="3">
        <f t="shared" si="9"/>
        <v>0.55000000000000004</v>
      </c>
      <c r="E21" s="3">
        <v>0.25</v>
      </c>
      <c r="F21" s="3">
        <f t="shared" si="13"/>
        <v>18.937999999999999</v>
      </c>
      <c r="G21" s="3">
        <f t="shared" si="14"/>
        <v>20.052000000000003</v>
      </c>
      <c r="H21" s="3">
        <f t="shared" si="15"/>
        <v>21.166</v>
      </c>
      <c r="I21" s="3">
        <f t="shared" si="10"/>
        <v>22.28</v>
      </c>
      <c r="J21" s="3">
        <f t="shared" si="11"/>
        <v>22.830000000000002</v>
      </c>
      <c r="K21" s="3">
        <f t="shared" si="12"/>
        <v>23.380000000000003</v>
      </c>
      <c r="L21" s="3">
        <f t="shared" si="12"/>
        <v>23.630000000000003</v>
      </c>
    </row>
    <row r="22" spans="1:12" ht="15" x14ac:dyDescent="0.25">
      <c r="A22" s="2" t="s">
        <v>19</v>
      </c>
      <c r="B22" s="2"/>
      <c r="C22" s="3">
        <v>22.38</v>
      </c>
      <c r="D22" s="3">
        <f t="shared" si="9"/>
        <v>0.55000000000000004</v>
      </c>
      <c r="E22" s="3">
        <v>0.25</v>
      </c>
      <c r="F22" s="3">
        <f t="shared" si="13"/>
        <v>19.702999999999999</v>
      </c>
      <c r="G22" s="3">
        <f t="shared" si="14"/>
        <v>20.862000000000002</v>
      </c>
      <c r="H22" s="3">
        <f t="shared" si="15"/>
        <v>22.020999999999997</v>
      </c>
      <c r="I22" s="3">
        <f t="shared" si="10"/>
        <v>23.18</v>
      </c>
      <c r="J22" s="3">
        <f t="shared" si="11"/>
        <v>23.73</v>
      </c>
      <c r="K22" s="3">
        <f t="shared" si="12"/>
        <v>24.28</v>
      </c>
      <c r="L22" s="3">
        <f t="shared" si="12"/>
        <v>24.53</v>
      </c>
    </row>
    <row r="23" spans="1:12" ht="15" x14ac:dyDescent="0.25">
      <c r="A23" s="2" t="s">
        <v>20</v>
      </c>
      <c r="B23" s="2"/>
      <c r="C23" s="3">
        <v>22.38</v>
      </c>
      <c r="D23" s="3">
        <f>$E$39</f>
        <v>0.55000000000000004</v>
      </c>
      <c r="E23" s="3">
        <v>0.25</v>
      </c>
      <c r="F23" s="3">
        <f t="shared" si="13"/>
        <v>19.702999999999999</v>
      </c>
      <c r="G23" s="3">
        <f t="shared" si="14"/>
        <v>20.862000000000002</v>
      </c>
      <c r="H23" s="3">
        <f t="shared" si="15"/>
        <v>22.020999999999997</v>
      </c>
      <c r="I23" s="3">
        <f t="shared" si="10"/>
        <v>23.18</v>
      </c>
      <c r="J23" s="3">
        <f t="shared" si="11"/>
        <v>23.73</v>
      </c>
      <c r="K23" s="3">
        <f t="shared" si="12"/>
        <v>24.28</v>
      </c>
      <c r="L23" s="3">
        <f t="shared" si="12"/>
        <v>24.53</v>
      </c>
    </row>
    <row r="24" spans="1:12" ht="15" x14ac:dyDescent="0.25">
      <c r="C24" s="1"/>
      <c r="D24" s="1"/>
      <c r="E24" s="1"/>
      <c r="F24" s="1"/>
      <c r="G24" s="1"/>
      <c r="H24" s="1"/>
      <c r="I24" s="1"/>
    </row>
    <row r="25" spans="1:12" ht="15" x14ac:dyDescent="0.25">
      <c r="A25" t="s">
        <v>25</v>
      </c>
      <c r="C25" s="1"/>
      <c r="D25" s="1"/>
      <c r="E25" s="1"/>
      <c r="F25" s="1"/>
      <c r="G25" s="1"/>
      <c r="H25" s="1"/>
      <c r="I25" s="1"/>
    </row>
    <row r="26" spans="1:12" x14ac:dyDescent="0.3">
      <c r="A26" s="2" t="s">
        <v>28</v>
      </c>
      <c r="B26" s="2"/>
      <c r="C26" s="3">
        <v>16</v>
      </c>
      <c r="D26" s="3">
        <f>$E$40</f>
        <v>0.55000000000000004</v>
      </c>
      <c r="E26" s="3">
        <v>0.25</v>
      </c>
      <c r="F26" s="3">
        <f>I26*0.95</f>
        <v>15.959999999999999</v>
      </c>
      <c r="G26" s="3"/>
      <c r="H26" s="3"/>
      <c r="I26" s="3">
        <f>C26+D26+E26</f>
        <v>16.8</v>
      </c>
      <c r="J26" s="3">
        <f>I26+D26</f>
        <v>17.350000000000001</v>
      </c>
      <c r="K26" s="3">
        <f>J26+D26</f>
        <v>17.900000000000002</v>
      </c>
      <c r="L26" s="3">
        <f>K26+E26</f>
        <v>18.150000000000002</v>
      </c>
    </row>
    <row r="27" spans="1:12" x14ac:dyDescent="0.3">
      <c r="C27" s="1"/>
      <c r="D27" s="1"/>
      <c r="E27" s="1"/>
      <c r="F27" s="1"/>
      <c r="G27" s="1"/>
      <c r="H27" s="1"/>
      <c r="I27" s="1"/>
    </row>
    <row r="28" spans="1:12" x14ac:dyDescent="0.3">
      <c r="A28" t="s">
        <v>23</v>
      </c>
      <c r="C28" s="1"/>
      <c r="D28" s="1"/>
      <c r="E28" s="1"/>
      <c r="F28" s="1"/>
      <c r="G28" s="1"/>
      <c r="H28" s="1"/>
      <c r="I28" s="1"/>
    </row>
    <row r="29" spans="1:12" x14ac:dyDescent="0.3">
      <c r="C29" s="1"/>
      <c r="D29" s="1"/>
      <c r="E29" s="1"/>
      <c r="F29" s="1"/>
      <c r="G29" s="1"/>
      <c r="H29" s="1"/>
      <c r="I29" s="1"/>
    </row>
    <row r="30" spans="1:12" x14ac:dyDescent="0.3">
      <c r="A30" s="2" t="s">
        <v>24</v>
      </c>
      <c r="B30" s="2"/>
      <c r="C30" s="2" t="s">
        <v>27</v>
      </c>
    </row>
    <row r="31" spans="1:12" x14ac:dyDescent="0.3">
      <c r="A31" s="2" t="s">
        <v>26</v>
      </c>
      <c r="B31" s="2"/>
      <c r="C31" s="2" t="s">
        <v>27</v>
      </c>
    </row>
    <row r="38" spans="1:5" x14ac:dyDescent="0.3">
      <c r="B38">
        <v>1</v>
      </c>
      <c r="C38">
        <v>2</v>
      </c>
      <c r="D38">
        <v>3</v>
      </c>
      <c r="E38" t="s">
        <v>36</v>
      </c>
    </row>
    <row r="39" spans="1:5" x14ac:dyDescent="0.3">
      <c r="A39" t="s">
        <v>31</v>
      </c>
      <c r="B39" s="1">
        <v>0.35</v>
      </c>
      <c r="C39" s="1">
        <v>0.45</v>
      </c>
      <c r="D39" s="1">
        <v>0.55000000000000004</v>
      </c>
      <c r="E39" s="1">
        <v>0.55000000000000004</v>
      </c>
    </row>
    <row r="40" spans="1:5" x14ac:dyDescent="0.3">
      <c r="A40" t="s">
        <v>13</v>
      </c>
      <c r="B40" s="1">
        <v>0.35</v>
      </c>
      <c r="C40" s="1">
        <v>0.45</v>
      </c>
      <c r="D40" s="1">
        <v>0.55000000000000004</v>
      </c>
      <c r="E40" s="1">
        <v>0.55000000000000004</v>
      </c>
    </row>
    <row r="41" spans="1:5" x14ac:dyDescent="0.3">
      <c r="A41" t="s">
        <v>3</v>
      </c>
      <c r="B41" s="1">
        <v>0.75</v>
      </c>
      <c r="C41" s="1">
        <v>1</v>
      </c>
      <c r="D41" s="1">
        <v>1.5</v>
      </c>
      <c r="E41" s="1">
        <v>1.5</v>
      </c>
    </row>
  </sheetData>
  <pageMargins left="0.7" right="0.7" top="0.75" bottom="0.75" header="0.3" footer="0.3"/>
  <pageSetup scale="91" orientation="landscape" r:id="rId1"/>
  <headerFooter>
    <oddHeader>&amp;CCompany Wage Proposal
October 1, 2015</oddHeader>
    <oddFooter xml:space="preserve">&amp;CThe Company reserves the right add, modify, or retract proposals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D13" sqref="D13"/>
    </sheetView>
  </sheetViews>
  <sheetFormatPr defaultRowHeight="14.4" x14ac:dyDescent="0.3"/>
  <cols>
    <col min="1" max="1" width="17.5546875" bestFit="1" customWidth="1"/>
    <col min="2" max="2" width="13.5546875" customWidth="1"/>
    <col min="3" max="3" width="12.33203125" bestFit="1" customWidth="1"/>
    <col min="4" max="4" width="13.44140625" customWidth="1"/>
    <col min="5" max="5" width="12.88671875" customWidth="1"/>
    <col min="6" max="6" width="13.44140625" customWidth="1"/>
  </cols>
  <sheetData>
    <row r="1" spans="1:6" ht="15" x14ac:dyDescent="0.25">
      <c r="A1" s="2"/>
      <c r="B1" s="2" t="s">
        <v>2</v>
      </c>
      <c r="C1" s="8">
        <v>2015</v>
      </c>
      <c r="D1" s="8">
        <v>2016</v>
      </c>
      <c r="E1" s="8">
        <v>2017</v>
      </c>
      <c r="F1" s="8">
        <v>2018</v>
      </c>
    </row>
    <row r="2" spans="1:6" ht="15" x14ac:dyDescent="0.25">
      <c r="A2" s="2" t="s">
        <v>44</v>
      </c>
      <c r="B2" s="9">
        <f>D13</f>
        <v>0.02</v>
      </c>
      <c r="C2" s="10">
        <f>C12</f>
        <v>1225</v>
      </c>
      <c r="D2" s="10">
        <f>C2*(1+$D$13)</f>
        <v>1249.5</v>
      </c>
      <c r="E2" s="10">
        <f>D2*(1+$D$13)</f>
        <v>1274.49</v>
      </c>
      <c r="F2" s="10">
        <f>E2*(1+$D$13)</f>
        <v>1299.9798000000001</v>
      </c>
    </row>
    <row r="3" spans="1:6" ht="15" x14ac:dyDescent="0.25">
      <c r="A3" s="2"/>
      <c r="B3" s="2"/>
      <c r="C3" s="10"/>
      <c r="D3" s="10"/>
      <c r="E3" s="10"/>
      <c r="F3" s="10"/>
    </row>
    <row r="4" spans="1:6" ht="15" x14ac:dyDescent="0.25">
      <c r="A4" s="2" t="s">
        <v>41</v>
      </c>
      <c r="B4" s="9">
        <v>4.4999999999999998E-2</v>
      </c>
      <c r="C4" s="3">
        <v>1225</v>
      </c>
      <c r="D4" s="3">
        <f>C4*(1+$B$4)</f>
        <v>1280.125</v>
      </c>
      <c r="E4" s="3">
        <f t="shared" ref="E4:F4" si="0">D4*(1+$B$4)</f>
        <v>1337.7306249999999</v>
      </c>
      <c r="F4" s="3">
        <f t="shared" si="0"/>
        <v>1397.9285031249999</v>
      </c>
    </row>
    <row r="5" spans="1:6" ht="36" customHeight="1" x14ac:dyDescent="0.25">
      <c r="A5" s="2" t="s">
        <v>47</v>
      </c>
      <c r="B5" s="12" t="s">
        <v>45</v>
      </c>
      <c r="C5" s="11" t="s">
        <v>46</v>
      </c>
      <c r="D5" s="11" t="s">
        <v>46</v>
      </c>
      <c r="E5" s="11" t="s">
        <v>46</v>
      </c>
      <c r="F5" s="11" t="s">
        <v>46</v>
      </c>
    </row>
    <row r="6" spans="1:6" ht="15" x14ac:dyDescent="0.25">
      <c r="A6" s="2" t="s">
        <v>39</v>
      </c>
      <c r="B6" s="2">
        <v>0.15</v>
      </c>
      <c r="C6" s="3">
        <v>0</v>
      </c>
      <c r="D6" s="3">
        <f>IF((D$10*12/52*3*$B6+C6)&lt;C6,C6,(D$10*12/52*3*$B6+C6))</f>
        <v>3.1802884615384612</v>
      </c>
      <c r="E6" s="3">
        <f t="shared" ref="E6:F6" si="1">IF((E$10*12/52*3*$B6+D6)&lt;D6,D6,(E$10*12/52*3*$B6+D6))</f>
        <v>9.7475841346153747</v>
      </c>
      <c r="F6" s="3">
        <f t="shared" si="1"/>
        <v>19.919180228365356</v>
      </c>
    </row>
    <row r="7" spans="1:6" ht="15" x14ac:dyDescent="0.25">
      <c r="A7" s="2" t="s">
        <v>40</v>
      </c>
      <c r="B7" s="2">
        <v>0.35</v>
      </c>
      <c r="C7" s="3">
        <v>5</v>
      </c>
      <c r="D7" s="3">
        <f t="shared" ref="D7:F8" si="2">IF((D$10*12/52*3*$B7+C7)&lt;C7,C7,(D$10*12/52*3*$B7+C7))</f>
        <v>12.420673076923077</v>
      </c>
      <c r="E7" s="3">
        <f t="shared" si="2"/>
        <v>27.744362980769203</v>
      </c>
      <c r="F7" s="3">
        <f t="shared" si="2"/>
        <v>51.478087199519166</v>
      </c>
    </row>
    <row r="8" spans="1:6" ht="15" x14ac:dyDescent="0.25">
      <c r="A8" s="2" t="s">
        <v>43</v>
      </c>
      <c r="B8" s="2">
        <v>0.5</v>
      </c>
      <c r="C8" s="3">
        <v>10</v>
      </c>
      <c r="D8" s="3">
        <f t="shared" si="2"/>
        <v>20.60096153846154</v>
      </c>
      <c r="E8" s="3">
        <f t="shared" si="2"/>
        <v>42.491947115384583</v>
      </c>
      <c r="F8" s="3">
        <f t="shared" si="2"/>
        <v>76.397267427884529</v>
      </c>
    </row>
    <row r="9" spans="1:6" ht="15" x14ac:dyDescent="0.25">
      <c r="A9" s="2"/>
      <c r="B9" s="2"/>
      <c r="C9" s="2"/>
      <c r="D9" s="2"/>
      <c r="E9" s="2"/>
      <c r="F9" s="2"/>
    </row>
    <row r="10" spans="1:6" ht="15" x14ac:dyDescent="0.25">
      <c r="A10" s="2" t="s">
        <v>42</v>
      </c>
      <c r="B10" s="2"/>
      <c r="C10" s="3">
        <v>0</v>
      </c>
      <c r="D10" s="10">
        <f>D4-D2</f>
        <v>30.625</v>
      </c>
      <c r="E10" s="10">
        <f>E4-E2</f>
        <v>63.240624999999909</v>
      </c>
      <c r="F10" s="10">
        <f>F4-F2</f>
        <v>97.948703124999838</v>
      </c>
    </row>
    <row r="12" spans="1:6" ht="15" x14ac:dyDescent="0.25">
      <c r="A12" t="s">
        <v>38</v>
      </c>
      <c r="C12">
        <v>1225</v>
      </c>
      <c r="D12" t="s">
        <v>36</v>
      </c>
    </row>
    <row r="13" spans="1:6" ht="15" x14ac:dyDescent="0.25">
      <c r="A13" s="5">
        <v>0.02</v>
      </c>
      <c r="B13" s="5"/>
      <c r="C13" s="7">
        <f>$C$12*(1+A13)</f>
        <v>1249.5</v>
      </c>
      <c r="D13">
        <v>0.02</v>
      </c>
    </row>
    <row r="14" spans="1:6" ht="15" x14ac:dyDescent="0.25">
      <c r="A14" s="5">
        <v>0.03</v>
      </c>
      <c r="B14" s="5"/>
      <c r="C14" s="7">
        <f t="shared" ref="C14:C16" si="3">$C$12*(1+A14)</f>
        <v>1261.75</v>
      </c>
    </row>
    <row r="15" spans="1:6" ht="15" x14ac:dyDescent="0.25">
      <c r="A15" s="6">
        <v>4.4999999999999998E-2</v>
      </c>
      <c r="B15" s="6"/>
      <c r="C15" s="7">
        <f t="shared" si="3"/>
        <v>1280.125</v>
      </c>
    </row>
    <row r="16" spans="1:6" ht="15" x14ac:dyDescent="0.25">
      <c r="A16" s="5">
        <v>0.05</v>
      </c>
      <c r="B16" s="5"/>
      <c r="C16" s="7">
        <f t="shared" si="3"/>
        <v>1286.25</v>
      </c>
    </row>
  </sheetData>
  <pageMargins left="0.7" right="0.7" top="0.75" bottom="0.75" header="0.3" footer="0.3"/>
  <pageSetup orientation="portrait" r:id="rId1"/>
  <headerFooter>
    <oddHeader xml:space="preserve">&amp;CCompany H&amp;W Proposal
 10/1/2015
</oddHeader>
    <oddFooter xml:space="preserve">&amp;CThe Company reserves the right add, modify, or retract proposals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"/>
    </sheetView>
  </sheetViews>
  <sheetFormatPr defaultRowHeight="14.4" x14ac:dyDescent="0.3"/>
  <cols>
    <col min="1" max="1" width="10.6640625" bestFit="1" customWidth="1"/>
    <col min="2" max="2" width="27.5546875" customWidth="1"/>
    <col min="3" max="3" width="26.44140625" bestFit="1" customWidth="1"/>
  </cols>
  <sheetData>
    <row r="1" spans="1:3" x14ac:dyDescent="0.25">
      <c r="A1" s="12" t="s">
        <v>49</v>
      </c>
      <c r="B1" s="12" t="s">
        <v>48</v>
      </c>
      <c r="C1" s="12" t="s">
        <v>72</v>
      </c>
    </row>
    <row r="2" spans="1:3" x14ac:dyDescent="0.25">
      <c r="A2" s="2" t="s">
        <v>57</v>
      </c>
      <c r="B2" s="2" t="s">
        <v>58</v>
      </c>
      <c r="C2" s="2" t="s">
        <v>59</v>
      </c>
    </row>
    <row r="3" spans="1:3" x14ac:dyDescent="0.25">
      <c r="A3" s="2" t="s">
        <v>57</v>
      </c>
      <c r="B3" s="2" t="s">
        <v>70</v>
      </c>
      <c r="C3" s="2" t="s">
        <v>11</v>
      </c>
    </row>
    <row r="4" spans="1:3" x14ac:dyDescent="0.25">
      <c r="A4" s="2" t="s">
        <v>52</v>
      </c>
      <c r="B4" s="2" t="s">
        <v>51</v>
      </c>
      <c r="C4" s="2" t="s">
        <v>3</v>
      </c>
    </row>
    <row r="5" spans="1:3" x14ac:dyDescent="0.25">
      <c r="A5" s="2" t="s">
        <v>63</v>
      </c>
      <c r="B5" s="2" t="s">
        <v>71</v>
      </c>
      <c r="C5" s="2" t="s">
        <v>11</v>
      </c>
    </row>
    <row r="6" spans="1:3" x14ac:dyDescent="0.25">
      <c r="A6" s="2" t="s">
        <v>50</v>
      </c>
      <c r="B6" s="2" t="s">
        <v>54</v>
      </c>
      <c r="C6" s="2" t="s">
        <v>3</v>
      </c>
    </row>
    <row r="7" spans="1:3" x14ac:dyDescent="0.25">
      <c r="A7" s="2" t="s">
        <v>50</v>
      </c>
      <c r="B7" s="2" t="s">
        <v>53</v>
      </c>
      <c r="C7" s="2" t="s">
        <v>3</v>
      </c>
    </row>
    <row r="8" spans="1:3" x14ac:dyDescent="0.25">
      <c r="A8" s="2" t="s">
        <v>50</v>
      </c>
      <c r="B8" s="2" t="s">
        <v>56</v>
      </c>
      <c r="C8" s="2" t="s">
        <v>55</v>
      </c>
    </row>
    <row r="9" spans="1:3" x14ac:dyDescent="0.25">
      <c r="A9" s="2" t="s">
        <v>50</v>
      </c>
      <c r="B9" s="2" t="s">
        <v>61</v>
      </c>
      <c r="C9" s="2" t="s">
        <v>68</v>
      </c>
    </row>
    <row r="10" spans="1:3" x14ac:dyDescent="0.25">
      <c r="A10" s="2" t="s">
        <v>63</v>
      </c>
      <c r="B10" s="2" t="s">
        <v>62</v>
      </c>
      <c r="C10" s="2" t="s">
        <v>60</v>
      </c>
    </row>
    <row r="11" spans="1:3" x14ac:dyDescent="0.25">
      <c r="A11" s="2" t="s">
        <v>63</v>
      </c>
      <c r="B11" s="2" t="s">
        <v>64</v>
      </c>
      <c r="C11" s="2" t="s">
        <v>8</v>
      </c>
    </row>
    <row r="12" spans="1:3" x14ac:dyDescent="0.25">
      <c r="A12" s="2" t="s">
        <v>50</v>
      </c>
      <c r="B12" s="2" t="s">
        <v>66</v>
      </c>
      <c r="C12" s="2" t="s">
        <v>65</v>
      </c>
    </row>
    <row r="13" spans="1:3" x14ac:dyDescent="0.25">
      <c r="A13" s="2" t="s">
        <v>63</v>
      </c>
      <c r="B13" s="2" t="s">
        <v>67</v>
      </c>
      <c r="C13" s="2" t="s">
        <v>22</v>
      </c>
    </row>
    <row r="14" spans="1:3" x14ac:dyDescent="0.25">
      <c r="A14" s="2" t="s">
        <v>63</v>
      </c>
      <c r="B14" s="2" t="s">
        <v>69</v>
      </c>
      <c r="C14" s="2" t="s">
        <v>10</v>
      </c>
    </row>
  </sheetData>
  <sortState ref="A2:C15">
    <sortCondition ref="A2:A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Wages</vt:lpstr>
      <vt:lpstr>Medical</vt:lpstr>
      <vt:lpstr>Teamster Jobs</vt:lpstr>
      <vt:lpstr>Medical!Print_Area</vt:lpstr>
      <vt:lpstr>'Teamster Jobs'!Print_Area</vt:lpstr>
      <vt:lpstr>Wages!Print_Area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Scott</dc:creator>
  <cp:lastModifiedBy>Stacey Cue</cp:lastModifiedBy>
  <cp:lastPrinted>2015-10-01T18:08:37Z</cp:lastPrinted>
  <dcterms:created xsi:type="dcterms:W3CDTF">2015-10-01T15:39:00Z</dcterms:created>
  <dcterms:modified xsi:type="dcterms:W3CDTF">2015-10-01T20:00:27Z</dcterms:modified>
</cp:coreProperties>
</file>